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en\Katrien\"/>
    </mc:Choice>
  </mc:AlternateContent>
  <xr:revisionPtr revIDLastSave="0" documentId="8_{8C07A60F-7D78-464B-B09E-3A9A68F4EF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ETS" sheetId="2" r:id="rId1"/>
    <sheet name="AUTO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H11" i="2" l="1"/>
  <c r="C16" i="2" l="1"/>
  <c r="H12" i="2" l="1"/>
  <c r="H14" i="2"/>
  <c r="H26" i="2"/>
  <c r="H25" i="2"/>
  <c r="H24" i="2"/>
  <c r="C23" i="2"/>
  <c r="H23" i="2" s="1"/>
  <c r="C22" i="2"/>
  <c r="H22" i="2" s="1"/>
  <c r="H21" i="2"/>
  <c r="H20" i="2"/>
  <c r="C19" i="2"/>
  <c r="H18" i="2"/>
  <c r="H17" i="2"/>
  <c r="H13" i="2"/>
  <c r="L14" i="1"/>
  <c r="L13" i="1"/>
  <c r="L17" i="1"/>
  <c r="L18" i="1"/>
  <c r="L20" i="1"/>
  <c r="L21" i="1"/>
  <c r="L24" i="1"/>
  <c r="L25" i="1"/>
  <c r="L26" i="1"/>
  <c r="L12" i="1"/>
  <c r="L11" i="1"/>
  <c r="K13" i="1"/>
  <c r="K14" i="1"/>
  <c r="K17" i="1"/>
  <c r="K18" i="1"/>
  <c r="K20" i="1"/>
  <c r="K21" i="1"/>
  <c r="K24" i="1"/>
  <c r="K25" i="1"/>
  <c r="K26" i="1"/>
  <c r="K12" i="1"/>
  <c r="K11" i="1"/>
  <c r="H16" i="2" l="1"/>
  <c r="H15" i="2"/>
  <c r="H19" i="2"/>
  <c r="C19" i="1"/>
  <c r="C16" i="1"/>
  <c r="C15" i="1"/>
  <c r="L23" i="1" l="1"/>
  <c r="L22" i="1"/>
  <c r="K22" i="1"/>
  <c r="K15" i="1"/>
  <c r="L15" i="1"/>
  <c r="L16" i="1"/>
  <c r="K16" i="1"/>
  <c r="L19" i="1"/>
  <c r="K19" i="1"/>
  <c r="H28" i="2"/>
  <c r="L28" i="1" l="1"/>
  <c r="K28" i="1"/>
  <c r="O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Vectris</author>
  </authors>
  <commentList>
    <comment ref="H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Vectris:</t>
        </r>
        <r>
          <rPr>
            <sz val="9"/>
            <color indexed="81"/>
            <rFont val="Tahoma"/>
            <family val="2"/>
          </rPr>
          <t xml:space="preserve">
Opgelet: het gaat hier over kleine en grote fietsparkeerplaatsen samen</t>
        </r>
      </text>
    </comment>
  </commentList>
</comments>
</file>

<file path=xl/sharedStrings.xml><?xml version="1.0" encoding="utf-8"?>
<sst xmlns="http://schemas.openxmlformats.org/spreadsheetml/2006/main" count="132" uniqueCount="57">
  <si>
    <t>Projectnaam:</t>
  </si>
  <si>
    <t>Zone (volgens toepassingsgebied, hoofdstuk 2):</t>
  </si>
  <si>
    <t>Locatie (adres):</t>
  </si>
  <si>
    <t>Opdrachtgever:</t>
  </si>
  <si>
    <t>…</t>
  </si>
  <si>
    <t>zone 1</t>
  </si>
  <si>
    <t>zone 2</t>
  </si>
  <si>
    <t>zone 3</t>
  </si>
  <si>
    <t>PROGRAMMA</t>
  </si>
  <si>
    <t>Wonen</t>
  </si>
  <si>
    <r>
      <t xml:space="preserve">Een- en meergezinswoningen </t>
    </r>
    <r>
      <rPr>
        <sz val="11"/>
        <color theme="1"/>
        <rFont val="Calibri"/>
        <family val="2"/>
      </rPr>
      <t>≤</t>
    </r>
    <r>
      <rPr>
        <sz val="11"/>
        <color theme="1"/>
        <rFont val="Arial Narrow"/>
        <family val="2"/>
      </rPr>
      <t xml:space="preserve"> 100 m²</t>
    </r>
  </si>
  <si>
    <t>Een- en meergezinswoningen &gt; 100 m²</t>
  </si>
  <si>
    <t>Assistentiewoningen</t>
  </si>
  <si>
    <t>Kantoren, dienstverlening en consultatie-/praktijkruimten</t>
  </si>
  <si>
    <t>Consultatie- en praktijkruimten</t>
  </si>
  <si>
    <t>Detailhandel</t>
  </si>
  <si>
    <t>Onderwijs en crèche</t>
  </si>
  <si>
    <t>Kleuter en lagere school</t>
  </si>
  <si>
    <t>Middelbare school (geen BSO)</t>
  </si>
  <si>
    <t>Crèche</t>
  </si>
  <si>
    <t>Varia</t>
  </si>
  <si>
    <t>Hotel en Bed &amp; Breakfast</t>
  </si>
  <si>
    <t>Rust- en verzorgingstehuis</t>
  </si>
  <si>
    <t>Fitness</t>
  </si>
  <si>
    <t>Eetgelegenheid en café</t>
  </si>
  <si>
    <t>Andere</t>
  </si>
  <si>
    <t>ZONE 1</t>
  </si>
  <si>
    <t>min</t>
  </si>
  <si>
    <t>max</t>
  </si>
  <si>
    <t>ZONE 2</t>
  </si>
  <si>
    <t>ZONE 3</t>
  </si>
  <si>
    <t>NORM</t>
  </si>
  <si>
    <t>wooneenheden</t>
  </si>
  <si>
    <t>FUNCTIES</t>
  </si>
  <si>
    <t>50 m² BVO</t>
  </si>
  <si>
    <t>klas</t>
  </si>
  <si>
    <t>slaapkamers</t>
  </si>
  <si>
    <t>bedden</t>
  </si>
  <si>
    <t>Opgelet: voorzie het juiste aantal MV plaatsen</t>
  </si>
  <si>
    <t>Opgelet: voorzie het juiste aantal laadpunten</t>
  </si>
  <si>
    <t>aantal bewoners</t>
  </si>
  <si>
    <t>aantal VTE</t>
  </si>
  <si>
    <t>aantal bezoekers per dag</t>
  </si>
  <si>
    <t>Zie verder &gt;&gt;</t>
  </si>
  <si>
    <t>verblijfsduur bezoekers (in uur)</t>
  </si>
  <si>
    <t>TOTAAL</t>
  </si>
  <si>
    <t>DEELMOBILITEIT</t>
  </si>
  <si>
    <t>Vul de grijze kaders in.</t>
  </si>
  <si>
    <r>
      <t>Een- en meergezinswoningen</t>
    </r>
    <r>
      <rPr>
        <sz val="11"/>
        <color theme="1"/>
        <rFont val="Calibri"/>
        <family val="2"/>
      </rPr>
      <t/>
    </r>
  </si>
  <si>
    <t>FIETS-PPL</t>
  </si>
  <si>
    <t>AUTO-PPL</t>
  </si>
  <si>
    <t>Kantoren en (commerciële) dienstverlening</t>
  </si>
  <si>
    <t>Alle</t>
  </si>
  <si>
    <t>publieke deelwagens worden voorzien</t>
  </si>
  <si>
    <t>private deelwagens worden voorzien</t>
  </si>
  <si>
    <t>nog gewone parkeerplaatsen te voorzien</t>
  </si>
  <si>
    <t>Opgelet: voorzie het juiste aantal buitenmaatse plaatsen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</si>
</sst>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theme="0"/>
      <name val="Arial Narrow"/>
      <family val="2"/>
    </font>
    <font>
      <sz val="11"/>
      <color theme="1"/>
      <name val="Calibri"/>
      <family val="2"/>
    </font>
    <font>
      <b/>
      <sz val="11"/>
      <color theme="1"/>
      <name val="Arial Narrow"/>
      <family val="2"/>
    </font>
    <font>
      <sz val="11"/>
      <color theme="1" tint="0.499984740745262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rgb="FFFF0000"/>
      <name val="Arial Narrow"/>
      <family val="2"/>
    </font>
    <font>
      <b/>
      <sz val="14"/>
      <name val="Arial Narrow"/>
      <family val="2"/>
    </font>
    <font>
      <sz val="14"/>
      <color theme="1"/>
      <name val="Arial Narrow"/>
      <family val="2"/>
    </font>
    <font>
      <sz val="11"/>
      <color theme="0" tint="-0.499984740745262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9" fillId="0" borderId="0" xfId="0" applyFont="1"/>
    <xf numFmtId="0" fontId="5" fillId="3" borderId="1" xfId="0" applyFont="1" applyFill="1" applyBorder="1"/>
    <xf numFmtId="0" fontId="1" fillId="3" borderId="2" xfId="0" applyFont="1" applyFill="1" applyBorder="1"/>
    <xf numFmtId="0" fontId="1" fillId="3" borderId="4" xfId="0" applyFont="1" applyFill="1" applyBorder="1"/>
    <xf numFmtId="0" fontId="1" fillId="3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3" borderId="6" xfId="0" applyFont="1" applyFill="1" applyBorder="1"/>
    <xf numFmtId="0" fontId="1" fillId="3" borderId="7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3" borderId="1" xfId="0" applyFont="1" applyFill="1" applyBorder="1"/>
    <xf numFmtId="0" fontId="1" fillId="2" borderId="2" xfId="0" applyFont="1" applyFill="1" applyBorder="1"/>
    <xf numFmtId="0" fontId="1" fillId="4" borderId="2" xfId="0" applyFont="1" applyFill="1" applyBorder="1" applyAlignment="1">
      <alignment horizontal="center"/>
    </xf>
    <xf numFmtId="0" fontId="6" fillId="3" borderId="0" xfId="0" applyFont="1" applyFill="1"/>
    <xf numFmtId="0" fontId="6" fillId="2" borderId="0" xfId="0" applyFont="1" applyFill="1"/>
    <xf numFmtId="0" fontId="6" fillId="4" borderId="0" xfId="0" applyFont="1" applyFill="1" applyAlignment="1">
      <alignment horizontal="center"/>
    </xf>
    <xf numFmtId="0" fontId="6" fillId="3" borderId="7" xfId="0" applyFont="1" applyFill="1" applyBorder="1"/>
    <xf numFmtId="0" fontId="6" fillId="2" borderId="7" xfId="0" applyFont="1" applyFill="1" applyBorder="1"/>
    <xf numFmtId="0" fontId="6" fillId="4" borderId="7" xfId="0" applyFont="1" applyFill="1" applyBorder="1" applyAlignment="1">
      <alignment horizontal="center"/>
    </xf>
    <xf numFmtId="0" fontId="5" fillId="3" borderId="2" xfId="0" applyFont="1" applyFill="1" applyBorder="1"/>
    <xf numFmtId="0" fontId="5" fillId="2" borderId="2" xfId="0" applyFont="1" applyFill="1" applyBorder="1"/>
    <xf numFmtId="0" fontId="5" fillId="4" borderId="2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4" borderId="7" xfId="0" applyFont="1" applyFill="1" applyBorder="1"/>
    <xf numFmtId="0" fontId="11" fillId="0" borderId="0" xfId="0" applyFont="1"/>
    <xf numFmtId="0" fontId="1" fillId="5" borderId="4" xfId="0" applyFont="1" applyFill="1" applyBorder="1"/>
    <xf numFmtId="0" fontId="1" fillId="5" borderId="0" xfId="0" applyFont="1" applyFill="1"/>
    <xf numFmtId="0" fontId="1" fillId="5" borderId="5" xfId="0" applyFont="1" applyFill="1" applyBorder="1"/>
    <xf numFmtId="1" fontId="1" fillId="5" borderId="0" xfId="0" applyNumberFormat="1" applyFont="1" applyFill="1" applyAlignment="1">
      <alignment horizontal="left"/>
    </xf>
    <xf numFmtId="0" fontId="1" fillId="5" borderId="7" xfId="0" applyFont="1" applyFill="1" applyBorder="1"/>
    <xf numFmtId="0" fontId="1" fillId="5" borderId="8" xfId="0" applyFont="1" applyFill="1" applyBorder="1"/>
    <xf numFmtId="0" fontId="2" fillId="4" borderId="0" xfId="0" applyFont="1" applyFill="1" applyAlignment="1">
      <alignment horizontal="center"/>
    </xf>
    <xf numFmtId="0" fontId="1" fillId="7" borderId="0" xfId="0" applyFont="1" applyFill="1"/>
    <xf numFmtId="0" fontId="1" fillId="7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1" fontId="5" fillId="7" borderId="7" xfId="0" applyNumberFormat="1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/>
    <xf numFmtId="0" fontId="5" fillId="4" borderId="10" xfId="0" applyFont="1" applyFill="1" applyBorder="1"/>
    <xf numFmtId="1" fontId="5" fillId="7" borderId="11" xfId="0" applyNumberFormat="1" applyFont="1" applyFill="1" applyBorder="1" applyAlignment="1">
      <alignment horizontal="center"/>
    </xf>
    <xf numFmtId="1" fontId="1" fillId="5" borderId="7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" fontId="5" fillId="7" borderId="2" xfId="0" applyNumberFormat="1" applyFont="1" applyFill="1" applyBorder="1" applyAlignment="1">
      <alignment horizontal="center"/>
    </xf>
    <xf numFmtId="0" fontId="1" fillId="7" borderId="5" xfId="0" applyFont="1" applyFill="1" applyBorder="1"/>
    <xf numFmtId="0" fontId="1" fillId="7" borderId="8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5" fillId="8" borderId="1" xfId="0" applyFont="1" applyFill="1" applyBorder="1"/>
    <xf numFmtId="0" fontId="5" fillId="8" borderId="4" xfId="0" applyFont="1" applyFill="1" applyBorder="1"/>
    <xf numFmtId="0" fontId="5" fillId="8" borderId="6" xfId="0" applyFont="1" applyFill="1" applyBorder="1"/>
    <xf numFmtId="0" fontId="5" fillId="7" borderId="3" xfId="0" applyFont="1" applyFill="1" applyBorder="1" applyAlignment="1">
      <alignment horizontal="center"/>
    </xf>
    <xf numFmtId="1" fontId="5" fillId="7" borderId="3" xfId="0" applyNumberFormat="1" applyFont="1" applyFill="1" applyBorder="1" applyAlignment="1">
      <alignment horizontal="center"/>
    </xf>
    <xf numFmtId="1" fontId="5" fillId="7" borderId="8" xfId="0" applyNumberFormat="1" applyFont="1" applyFill="1" applyBorder="1" applyAlignment="1">
      <alignment horizontal="center"/>
    </xf>
    <xf numFmtId="1" fontId="1" fillId="7" borderId="3" xfId="0" applyNumberFormat="1" applyFont="1" applyFill="1" applyBorder="1" applyAlignment="1" applyProtection="1">
      <alignment horizontal="center"/>
      <protection hidden="1"/>
    </xf>
    <xf numFmtId="1" fontId="1" fillId="7" borderId="5" xfId="0" applyNumberFormat="1" applyFont="1" applyFill="1" applyBorder="1" applyAlignment="1" applyProtection="1">
      <alignment horizontal="center"/>
      <protection hidden="1"/>
    </xf>
    <xf numFmtId="1" fontId="12" fillId="7" borderId="5" xfId="0" applyNumberFormat="1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1" fontId="1" fillId="7" borderId="2" xfId="0" applyNumberFormat="1" applyFont="1" applyFill="1" applyBorder="1" applyAlignment="1" applyProtection="1">
      <alignment horizontal="center"/>
      <protection hidden="1"/>
    </xf>
    <xf numFmtId="1" fontId="1" fillId="7" borderId="0" xfId="0" applyNumberFormat="1" applyFont="1" applyFill="1" applyAlignment="1" applyProtection="1">
      <alignment horizontal="center"/>
      <protection hidden="1"/>
    </xf>
    <xf numFmtId="1" fontId="12" fillId="7" borderId="0" xfId="0" applyNumberFormat="1" applyFont="1" applyFill="1" applyAlignment="1" applyProtection="1">
      <alignment horizontal="center"/>
      <protection hidden="1"/>
    </xf>
    <xf numFmtId="0" fontId="1" fillId="2" borderId="3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10" fillId="6" borderId="0" xfId="0" applyFont="1" applyFill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="90" zoomScaleNormal="90" workbookViewId="0">
      <selection activeCell="C21" sqref="C21"/>
    </sheetView>
  </sheetViews>
  <sheetFormatPr defaultColWidth="8.77734375" defaultRowHeight="13.8" x14ac:dyDescent="0.25"/>
  <cols>
    <col min="1" max="1" width="42.21875" style="1" bestFit="1" customWidth="1"/>
    <col min="2" max="2" width="57.88671875" style="1" customWidth="1"/>
    <col min="3" max="3" width="8.77734375" style="3"/>
    <col min="4" max="4" width="23.5546875" style="1" bestFit="1" customWidth="1"/>
    <col min="5" max="7" width="8.77734375" style="1"/>
    <col min="8" max="8" width="14.21875" style="1" customWidth="1"/>
    <col min="9" max="16384" width="8.77734375" style="1"/>
  </cols>
  <sheetData>
    <row r="1" spans="1:8" s="33" customFormat="1" ht="19.05" customHeight="1" x14ac:dyDescent="0.35">
      <c r="A1" s="80" t="s">
        <v>47</v>
      </c>
      <c r="B1" s="80"/>
      <c r="C1" s="80"/>
      <c r="D1" s="80"/>
      <c r="E1" s="80"/>
      <c r="F1" s="80"/>
      <c r="G1" s="80"/>
      <c r="H1" s="80"/>
    </row>
    <row r="3" spans="1:8" x14ac:dyDescent="0.25">
      <c r="A3" s="59" t="s">
        <v>3</v>
      </c>
      <c r="B3" s="75" t="s">
        <v>4</v>
      </c>
    </row>
    <row r="4" spans="1:8" x14ac:dyDescent="0.25">
      <c r="A4" s="60" t="s">
        <v>0</v>
      </c>
      <c r="B4" s="76" t="s">
        <v>4</v>
      </c>
    </row>
    <row r="5" spans="1:8" x14ac:dyDescent="0.25">
      <c r="A5" s="60" t="s">
        <v>2</v>
      </c>
      <c r="B5" s="76" t="s">
        <v>4</v>
      </c>
    </row>
    <row r="6" spans="1:8" x14ac:dyDescent="0.25">
      <c r="A6" s="61" t="s">
        <v>1</v>
      </c>
      <c r="B6" s="77" t="s">
        <v>6</v>
      </c>
      <c r="E6" s="2" t="s">
        <v>5</v>
      </c>
      <c r="F6" s="2" t="s">
        <v>6</v>
      </c>
      <c r="G6" s="2" t="s">
        <v>7</v>
      </c>
    </row>
    <row r="8" spans="1:8" x14ac:dyDescent="0.25">
      <c r="A8" s="5" t="s">
        <v>33</v>
      </c>
      <c r="B8" s="6"/>
      <c r="C8" s="81" t="s">
        <v>8</v>
      </c>
      <c r="D8" s="81"/>
      <c r="E8" s="82" t="s">
        <v>31</v>
      </c>
      <c r="F8" s="82"/>
      <c r="G8" s="82"/>
      <c r="H8" s="62" t="s">
        <v>49</v>
      </c>
    </row>
    <row r="9" spans="1:8" x14ac:dyDescent="0.25">
      <c r="A9" s="7"/>
      <c r="B9" s="8"/>
      <c r="C9" s="9"/>
      <c r="D9" s="10"/>
      <c r="E9" s="53" t="s">
        <v>26</v>
      </c>
      <c r="F9" s="53" t="s">
        <v>29</v>
      </c>
      <c r="G9" s="53" t="s">
        <v>30</v>
      </c>
      <c r="H9" s="56"/>
    </row>
    <row r="10" spans="1:8" x14ac:dyDescent="0.25">
      <c r="A10" s="11"/>
      <c r="B10" s="12"/>
      <c r="C10" s="13"/>
      <c r="D10" s="14"/>
      <c r="E10" s="15" t="s">
        <v>27</v>
      </c>
      <c r="F10" s="15" t="s">
        <v>27</v>
      </c>
      <c r="G10" s="15" t="s">
        <v>27</v>
      </c>
      <c r="H10" s="57" t="s">
        <v>27</v>
      </c>
    </row>
    <row r="11" spans="1:8" ht="14.4" x14ac:dyDescent="0.3">
      <c r="A11" s="16" t="s">
        <v>9</v>
      </c>
      <c r="B11" s="6" t="s">
        <v>48</v>
      </c>
      <c r="C11" s="68">
        <v>0</v>
      </c>
      <c r="D11" s="17" t="s">
        <v>32</v>
      </c>
      <c r="E11" s="18">
        <v>1</v>
      </c>
      <c r="F11" s="18">
        <v>1</v>
      </c>
      <c r="G11" s="18">
        <v>1</v>
      </c>
      <c r="H11" s="65">
        <f>IF($B$6=$E$6,C11*E11,IF($B$6=$F$6,F11*C11,IF($B$6=$G$6,C11*G11)))</f>
        <v>0</v>
      </c>
    </row>
    <row r="12" spans="1:8" x14ac:dyDescent="0.25">
      <c r="A12" s="7"/>
      <c r="B12" s="8"/>
      <c r="C12" s="69">
        <v>0</v>
      </c>
      <c r="D12" s="10" t="s">
        <v>36</v>
      </c>
      <c r="E12" s="53">
        <v>1</v>
      </c>
      <c r="F12" s="53">
        <v>1</v>
      </c>
      <c r="G12" s="53">
        <v>1</v>
      </c>
      <c r="H12" s="66">
        <f t="shared" ref="H12:H26" si="0">IF($B$6=$E$6,C12*E12,IF($B$6=$F$6,F12*C12,IF($B$6=$G$6,C12*G12)))</f>
        <v>0</v>
      </c>
    </row>
    <row r="13" spans="1:8" x14ac:dyDescent="0.25">
      <c r="A13" s="7"/>
      <c r="B13" s="8" t="s">
        <v>12</v>
      </c>
      <c r="C13" s="69">
        <v>0</v>
      </c>
      <c r="D13" s="10" t="s">
        <v>36</v>
      </c>
      <c r="E13" s="53">
        <v>1</v>
      </c>
      <c r="F13" s="53">
        <v>1</v>
      </c>
      <c r="G13" s="53">
        <v>1</v>
      </c>
      <c r="H13" s="66">
        <f t="shared" si="0"/>
        <v>0</v>
      </c>
    </row>
    <row r="14" spans="1:8" x14ac:dyDescent="0.25">
      <c r="A14" s="7" t="s">
        <v>13</v>
      </c>
      <c r="B14" s="8" t="s">
        <v>51</v>
      </c>
      <c r="C14" s="69">
        <v>0</v>
      </c>
      <c r="D14" s="10" t="s">
        <v>34</v>
      </c>
      <c r="E14" s="40">
        <v>1</v>
      </c>
      <c r="F14" s="40">
        <v>1</v>
      </c>
      <c r="G14" s="40">
        <v>1</v>
      </c>
      <c r="H14" s="66">
        <f t="shared" si="0"/>
        <v>0</v>
      </c>
    </row>
    <row r="15" spans="1:8" x14ac:dyDescent="0.25">
      <c r="A15" s="7"/>
      <c r="B15" s="8" t="s">
        <v>14</v>
      </c>
      <c r="C15" s="69">
        <v>0</v>
      </c>
      <c r="D15" s="10" t="s">
        <v>34</v>
      </c>
      <c r="E15" s="40">
        <v>1.5</v>
      </c>
      <c r="F15" s="40">
        <v>1.5</v>
      </c>
      <c r="G15" s="40">
        <v>1.5</v>
      </c>
      <c r="H15" s="66">
        <f t="shared" si="0"/>
        <v>0</v>
      </c>
    </row>
    <row r="16" spans="1:8" x14ac:dyDescent="0.25">
      <c r="A16" s="7" t="s">
        <v>15</v>
      </c>
      <c r="B16" s="8" t="s">
        <v>52</v>
      </c>
      <c r="C16" s="69">
        <f>0/50</f>
        <v>0</v>
      </c>
      <c r="D16" s="10" t="s">
        <v>34</v>
      </c>
      <c r="E16" s="53">
        <v>1.5</v>
      </c>
      <c r="F16" s="53">
        <v>1.5</v>
      </c>
      <c r="G16" s="53">
        <v>1</v>
      </c>
      <c r="H16" s="66">
        <f t="shared" si="0"/>
        <v>0</v>
      </c>
    </row>
    <row r="17" spans="1:8" x14ac:dyDescent="0.25">
      <c r="A17" s="7" t="s">
        <v>16</v>
      </c>
      <c r="B17" s="8" t="s">
        <v>17</v>
      </c>
      <c r="C17" s="69">
        <v>0</v>
      </c>
      <c r="D17" s="10" t="s">
        <v>35</v>
      </c>
      <c r="E17" s="53">
        <v>13</v>
      </c>
      <c r="F17" s="53">
        <v>13</v>
      </c>
      <c r="G17" s="53">
        <v>13</v>
      </c>
      <c r="H17" s="66">
        <f t="shared" si="0"/>
        <v>0</v>
      </c>
    </row>
    <row r="18" spans="1:8" x14ac:dyDescent="0.25">
      <c r="A18" s="7"/>
      <c r="B18" s="8" t="s">
        <v>18</v>
      </c>
      <c r="C18" s="69">
        <v>0</v>
      </c>
      <c r="D18" s="10" t="s">
        <v>35</v>
      </c>
      <c r="E18" s="53">
        <v>21</v>
      </c>
      <c r="F18" s="53">
        <v>21</v>
      </c>
      <c r="G18" s="53">
        <v>21</v>
      </c>
      <c r="H18" s="66">
        <f t="shared" si="0"/>
        <v>0</v>
      </c>
    </row>
    <row r="19" spans="1:8" x14ac:dyDescent="0.25">
      <c r="A19" s="7"/>
      <c r="B19" s="8" t="s">
        <v>19</v>
      </c>
      <c r="C19" s="69">
        <f>0/50</f>
        <v>0</v>
      </c>
      <c r="D19" s="10" t="s">
        <v>34</v>
      </c>
      <c r="E19" s="40">
        <v>1.5</v>
      </c>
      <c r="F19" s="40">
        <v>1.5</v>
      </c>
      <c r="G19" s="40">
        <v>1.2</v>
      </c>
      <c r="H19" s="66">
        <f t="shared" si="0"/>
        <v>0</v>
      </c>
    </row>
    <row r="20" spans="1:8" x14ac:dyDescent="0.25">
      <c r="A20" s="7" t="s">
        <v>20</v>
      </c>
      <c r="B20" s="8" t="s">
        <v>21</v>
      </c>
      <c r="C20" s="69">
        <v>0</v>
      </c>
      <c r="D20" s="10" t="s">
        <v>36</v>
      </c>
      <c r="E20" s="53">
        <v>0.25</v>
      </c>
      <c r="F20" s="53">
        <v>0.25</v>
      </c>
      <c r="G20" s="53">
        <v>0.25</v>
      </c>
      <c r="H20" s="66">
        <f t="shared" si="0"/>
        <v>0</v>
      </c>
    </row>
    <row r="21" spans="1:8" x14ac:dyDescent="0.25">
      <c r="A21" s="7"/>
      <c r="B21" s="8" t="s">
        <v>22</v>
      </c>
      <c r="C21" s="69">
        <v>0</v>
      </c>
      <c r="D21" s="10" t="s">
        <v>37</v>
      </c>
      <c r="E21" s="53">
        <v>0.2</v>
      </c>
      <c r="F21" s="53">
        <v>0.2</v>
      </c>
      <c r="G21" s="53">
        <v>0.2</v>
      </c>
      <c r="H21" s="66">
        <f t="shared" si="0"/>
        <v>0</v>
      </c>
    </row>
    <row r="22" spans="1:8" x14ac:dyDescent="0.25">
      <c r="A22" s="7"/>
      <c r="B22" s="8" t="s">
        <v>23</v>
      </c>
      <c r="C22" s="69">
        <f>0/50</f>
        <v>0</v>
      </c>
      <c r="D22" s="10" t="s">
        <v>34</v>
      </c>
      <c r="E22" s="53">
        <v>1</v>
      </c>
      <c r="F22" s="53">
        <v>1</v>
      </c>
      <c r="G22" s="53">
        <v>1</v>
      </c>
      <c r="H22" s="66">
        <f t="shared" si="0"/>
        <v>0</v>
      </c>
    </row>
    <row r="23" spans="1:8" x14ac:dyDescent="0.25">
      <c r="A23" s="7"/>
      <c r="B23" s="8" t="s">
        <v>24</v>
      </c>
      <c r="C23" s="69">
        <f>0/50</f>
        <v>0</v>
      </c>
      <c r="D23" s="10" t="s">
        <v>34</v>
      </c>
      <c r="E23" s="53">
        <v>3</v>
      </c>
      <c r="F23" s="53">
        <v>3</v>
      </c>
      <c r="G23" s="53">
        <v>3</v>
      </c>
      <c r="H23" s="66">
        <f t="shared" si="0"/>
        <v>0</v>
      </c>
    </row>
    <row r="24" spans="1:8" x14ac:dyDescent="0.25">
      <c r="A24" s="7" t="s">
        <v>25</v>
      </c>
      <c r="B24" s="19" t="s">
        <v>43</v>
      </c>
      <c r="C24" s="70">
        <v>0</v>
      </c>
      <c r="D24" s="20" t="s">
        <v>40</v>
      </c>
      <c r="E24" s="21">
        <v>1</v>
      </c>
      <c r="F24" s="21"/>
      <c r="G24" s="21"/>
      <c r="H24" s="67">
        <f t="shared" si="0"/>
        <v>0</v>
      </c>
    </row>
    <row r="25" spans="1:8" x14ac:dyDescent="0.25">
      <c r="A25" s="7"/>
      <c r="B25" s="19"/>
      <c r="C25" s="70">
        <v>0</v>
      </c>
      <c r="D25" s="20" t="s">
        <v>41</v>
      </c>
      <c r="E25" s="21">
        <v>0.2</v>
      </c>
      <c r="F25" s="21"/>
      <c r="G25" s="21"/>
      <c r="H25" s="67">
        <f t="shared" si="0"/>
        <v>0</v>
      </c>
    </row>
    <row r="26" spans="1:8" x14ac:dyDescent="0.25">
      <c r="A26" s="7"/>
      <c r="B26" s="19"/>
      <c r="C26" s="70">
        <v>0</v>
      </c>
      <c r="D26" s="20" t="s">
        <v>42</v>
      </c>
      <c r="E26" s="21">
        <v>0.2</v>
      </c>
      <c r="F26" s="21"/>
      <c r="G26" s="21"/>
      <c r="H26" s="67">
        <f t="shared" si="0"/>
        <v>0</v>
      </c>
    </row>
    <row r="27" spans="1:8" x14ac:dyDescent="0.25">
      <c r="A27" s="11"/>
      <c r="B27" s="22"/>
      <c r="C27" s="71">
        <v>2</v>
      </c>
      <c r="D27" s="23" t="s">
        <v>44</v>
      </c>
      <c r="E27" s="24"/>
      <c r="F27" s="24"/>
      <c r="G27" s="24"/>
      <c r="H27" s="58"/>
    </row>
    <row r="28" spans="1:8" x14ac:dyDescent="0.25">
      <c r="A28" s="45" t="s">
        <v>45</v>
      </c>
      <c r="B28" s="46"/>
      <c r="C28" s="47"/>
      <c r="D28" s="48"/>
      <c r="E28" s="49"/>
      <c r="F28" s="49"/>
      <c r="G28" s="49"/>
      <c r="H28" s="50">
        <f>SUM(H11:H27)</f>
        <v>0</v>
      </c>
    </row>
    <row r="29" spans="1:8" x14ac:dyDescent="0.25">
      <c r="A29" s="4" t="s">
        <v>56</v>
      </c>
    </row>
    <row r="30" spans="1:8" x14ac:dyDescent="0.25">
      <c r="A30" s="4"/>
    </row>
  </sheetData>
  <sheetProtection password="ED45" sheet="1" objects="1" scenarios="1"/>
  <mergeCells count="3">
    <mergeCell ref="A1:H1"/>
    <mergeCell ref="C8:D8"/>
    <mergeCell ref="E8:G8"/>
  </mergeCells>
  <dataValidations count="1">
    <dataValidation type="list" allowBlank="1" showInputMessage="1" showErrorMessage="1" sqref="B6" xr:uid="{00000000-0002-0000-0000-000000000000}">
      <formula1>$E$6:$G$6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1"/>
  <sheetViews>
    <sheetView topLeftCell="B1" zoomScale="90" zoomScaleNormal="90" workbookViewId="0">
      <selection activeCell="C21" sqref="C21"/>
    </sheetView>
  </sheetViews>
  <sheetFormatPr defaultColWidth="8.77734375" defaultRowHeight="13.8" x14ac:dyDescent="0.25"/>
  <cols>
    <col min="1" max="1" width="42.21875" style="1" bestFit="1" customWidth="1"/>
    <col min="2" max="2" width="57.88671875" style="1" customWidth="1"/>
    <col min="3" max="3" width="8.77734375" style="3"/>
    <col min="4" max="4" width="23.5546875" style="1" bestFit="1" customWidth="1"/>
    <col min="5" max="10" width="8.77734375" style="1"/>
    <col min="11" max="12" width="14.21875" style="1" customWidth="1"/>
    <col min="13" max="13" width="8.77734375" style="1"/>
    <col min="14" max="14" width="29.21875" style="1" bestFit="1" customWidth="1"/>
    <col min="15" max="15" width="8.77734375" style="1"/>
    <col min="16" max="16" width="31.21875" style="1" bestFit="1" customWidth="1"/>
    <col min="17" max="16384" width="8.77734375" style="1"/>
  </cols>
  <sheetData>
    <row r="1" spans="1:16" s="33" customFormat="1" ht="19.05" customHeight="1" x14ac:dyDescent="0.35">
      <c r="A1" s="80" t="s">
        <v>47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3" spans="1:16" x14ac:dyDescent="0.25">
      <c r="A3" s="59" t="s">
        <v>3</v>
      </c>
      <c r="B3" s="75" t="s">
        <v>4</v>
      </c>
    </row>
    <row r="4" spans="1:16" x14ac:dyDescent="0.25">
      <c r="A4" s="60" t="s">
        <v>0</v>
      </c>
      <c r="B4" s="76" t="s">
        <v>4</v>
      </c>
    </row>
    <row r="5" spans="1:16" x14ac:dyDescent="0.25">
      <c r="A5" s="60" t="s">
        <v>2</v>
      </c>
      <c r="B5" s="76" t="s">
        <v>4</v>
      </c>
    </row>
    <row r="6" spans="1:16" x14ac:dyDescent="0.25">
      <c r="A6" s="61" t="s">
        <v>1</v>
      </c>
      <c r="B6" s="77" t="s">
        <v>5</v>
      </c>
      <c r="E6" s="2" t="s">
        <v>5</v>
      </c>
      <c r="F6" s="2" t="s">
        <v>6</v>
      </c>
      <c r="G6" s="2" t="s">
        <v>7</v>
      </c>
    </row>
    <row r="8" spans="1:16" x14ac:dyDescent="0.25">
      <c r="A8" s="5" t="s">
        <v>33</v>
      </c>
      <c r="B8" s="6"/>
      <c r="C8" s="81" t="s">
        <v>8</v>
      </c>
      <c r="D8" s="81"/>
      <c r="E8" s="82" t="s">
        <v>31</v>
      </c>
      <c r="F8" s="82"/>
      <c r="G8" s="82"/>
      <c r="H8" s="82"/>
      <c r="I8" s="82"/>
      <c r="J8" s="82"/>
      <c r="K8" s="87" t="s">
        <v>50</v>
      </c>
      <c r="L8" s="88"/>
      <c r="M8" s="83" t="s">
        <v>46</v>
      </c>
      <c r="N8" s="84"/>
      <c r="O8" s="84"/>
      <c r="P8" s="85"/>
    </row>
    <row r="9" spans="1:16" x14ac:dyDescent="0.25">
      <c r="A9" s="7"/>
      <c r="B9" s="8"/>
      <c r="C9" s="9"/>
      <c r="D9" s="10"/>
      <c r="E9" s="86" t="s">
        <v>26</v>
      </c>
      <c r="F9" s="86"/>
      <c r="G9" s="86" t="s">
        <v>29</v>
      </c>
      <c r="H9" s="86"/>
      <c r="I9" s="86" t="s">
        <v>30</v>
      </c>
      <c r="J9" s="86"/>
      <c r="K9" s="41"/>
      <c r="L9" s="56"/>
      <c r="M9" s="34"/>
      <c r="N9" s="35"/>
      <c r="O9" s="35"/>
      <c r="P9" s="36"/>
    </row>
    <row r="10" spans="1:16" x14ac:dyDescent="0.25">
      <c r="A10" s="11"/>
      <c r="B10" s="12"/>
      <c r="C10" s="13"/>
      <c r="D10" s="14"/>
      <c r="E10" s="15" t="s">
        <v>27</v>
      </c>
      <c r="F10" s="15" t="s">
        <v>28</v>
      </c>
      <c r="G10" s="15" t="s">
        <v>27</v>
      </c>
      <c r="H10" s="15" t="s">
        <v>28</v>
      </c>
      <c r="I10" s="15" t="s">
        <v>27</v>
      </c>
      <c r="J10" s="15" t="s">
        <v>28</v>
      </c>
      <c r="K10" s="42" t="s">
        <v>27</v>
      </c>
      <c r="L10" s="57" t="s">
        <v>28</v>
      </c>
      <c r="M10" s="34"/>
      <c r="N10" s="35"/>
      <c r="O10" s="35"/>
      <c r="P10" s="36"/>
    </row>
    <row r="11" spans="1:16" ht="14.4" x14ac:dyDescent="0.3">
      <c r="A11" s="16" t="s">
        <v>9</v>
      </c>
      <c r="B11" s="6" t="s">
        <v>10</v>
      </c>
      <c r="C11" s="68">
        <v>0</v>
      </c>
      <c r="D11" s="17" t="s">
        <v>32</v>
      </c>
      <c r="E11" s="18">
        <v>0.75</v>
      </c>
      <c r="F11" s="18">
        <v>1</v>
      </c>
      <c r="G11" s="18">
        <v>0.75</v>
      </c>
      <c r="H11" s="18">
        <v>1.5</v>
      </c>
      <c r="I11" s="18">
        <v>1</v>
      </c>
      <c r="J11" s="18">
        <v>1.75</v>
      </c>
      <c r="K11" s="72">
        <f>IF($B$6=$E$6,C11*E11,IF($B$6=$F$6,G11*C11,IF($B$6=$G$6,C11*I11)))</f>
        <v>0</v>
      </c>
      <c r="L11" s="65">
        <f>IF($B$6=$E$6,C11*F11,IF($B$6=$F$6,H11*C11,IF($B$6=$G$6,C11*J11)))</f>
        <v>0</v>
      </c>
      <c r="M11" s="34"/>
      <c r="N11" s="35"/>
      <c r="O11" s="35"/>
      <c r="P11" s="36"/>
    </row>
    <row r="12" spans="1:16" x14ac:dyDescent="0.25">
      <c r="A12" s="7"/>
      <c r="B12" s="8" t="s">
        <v>11</v>
      </c>
      <c r="C12" s="69">
        <v>0</v>
      </c>
      <c r="D12" s="10" t="s">
        <v>32</v>
      </c>
      <c r="E12" s="53">
        <v>1</v>
      </c>
      <c r="F12" s="53">
        <v>1.5</v>
      </c>
      <c r="G12" s="53">
        <v>1</v>
      </c>
      <c r="H12" s="53">
        <v>1.75</v>
      </c>
      <c r="I12" s="53">
        <v>1.2</v>
      </c>
      <c r="J12" s="53">
        <v>2.5</v>
      </c>
      <c r="K12" s="73">
        <f>IF($B$6=$E$6,C12*E12,IF($B$6=$F$6,G12*C12,IF($B$6=$G$6,C12*I12)))</f>
        <v>0</v>
      </c>
      <c r="L12" s="66">
        <f>IF($B$6=$E$6,C12*F12,IF($B$6=$F$6,H12*C12,IF($B$6=$G$6,C12*J12)))</f>
        <v>0</v>
      </c>
      <c r="M12" s="34"/>
      <c r="N12" s="35"/>
      <c r="O12" s="35"/>
      <c r="P12" s="36"/>
    </row>
    <row r="13" spans="1:16" x14ac:dyDescent="0.25">
      <c r="A13" s="7"/>
      <c r="B13" s="8" t="s">
        <v>12</v>
      </c>
      <c r="C13" s="69">
        <v>0</v>
      </c>
      <c r="D13" s="10" t="s">
        <v>32</v>
      </c>
      <c r="E13" s="53">
        <v>0.33</v>
      </c>
      <c r="F13" s="53">
        <v>0.5</v>
      </c>
      <c r="G13" s="53">
        <v>0.33</v>
      </c>
      <c r="H13" s="53">
        <v>0.5</v>
      </c>
      <c r="I13" s="53">
        <v>0.33</v>
      </c>
      <c r="J13" s="53">
        <v>0.5</v>
      </c>
      <c r="K13" s="73">
        <f t="shared" ref="K13:K26" si="0">IF($B$6=$E$6,C13*E13,IF($B$6=$F$6,G13*C13,IF($B$6=$G$6,C13*I13)))</f>
        <v>0</v>
      </c>
      <c r="L13" s="66">
        <f t="shared" ref="L13:L26" si="1">IF($B$6=$E$6,C13*F13,IF($B$6=$F$6,H13*C13,IF($B$6=$G$6,C13*J13)))</f>
        <v>0</v>
      </c>
      <c r="M13" s="34"/>
      <c r="N13" s="35"/>
      <c r="O13" s="35"/>
      <c r="P13" s="36"/>
    </row>
    <row r="14" spans="1:16" x14ac:dyDescent="0.25">
      <c r="A14" s="7" t="s">
        <v>13</v>
      </c>
      <c r="B14" s="8" t="s">
        <v>51</v>
      </c>
      <c r="C14" s="69">
        <v>0</v>
      </c>
      <c r="D14" s="10" t="s">
        <v>34</v>
      </c>
      <c r="E14" s="40">
        <v>0.8</v>
      </c>
      <c r="F14" s="40">
        <v>1.1000000000000001</v>
      </c>
      <c r="G14" s="40">
        <v>1</v>
      </c>
      <c r="H14" s="40">
        <v>1.5</v>
      </c>
      <c r="I14" s="40">
        <v>1.2</v>
      </c>
      <c r="J14" s="40">
        <v>2</v>
      </c>
      <c r="K14" s="73">
        <f t="shared" si="0"/>
        <v>0</v>
      </c>
      <c r="L14" s="66">
        <f t="shared" si="1"/>
        <v>0</v>
      </c>
      <c r="M14" s="34"/>
      <c r="N14" s="35"/>
      <c r="O14" s="35"/>
      <c r="P14" s="36"/>
    </row>
    <row r="15" spans="1:16" x14ac:dyDescent="0.25">
      <c r="A15" s="7"/>
      <c r="B15" s="8" t="s">
        <v>14</v>
      </c>
      <c r="C15" s="69">
        <f>0/50</f>
        <v>0</v>
      </c>
      <c r="D15" s="10" t="s">
        <v>34</v>
      </c>
      <c r="E15" s="40">
        <v>0.8</v>
      </c>
      <c r="F15" s="40">
        <v>1</v>
      </c>
      <c r="G15" s="40">
        <v>1</v>
      </c>
      <c r="H15" s="40">
        <v>1.5</v>
      </c>
      <c r="I15" s="40">
        <v>1</v>
      </c>
      <c r="J15" s="40">
        <v>2</v>
      </c>
      <c r="K15" s="73">
        <f t="shared" si="0"/>
        <v>0</v>
      </c>
      <c r="L15" s="66">
        <f t="shared" si="1"/>
        <v>0</v>
      </c>
      <c r="M15" s="34"/>
      <c r="N15" s="35"/>
      <c r="O15" s="35"/>
      <c r="P15" s="36"/>
    </row>
    <row r="16" spans="1:16" x14ac:dyDescent="0.25">
      <c r="A16" s="7" t="s">
        <v>15</v>
      </c>
      <c r="B16" s="8" t="s">
        <v>52</v>
      </c>
      <c r="C16" s="69">
        <f>0/50</f>
        <v>0</v>
      </c>
      <c r="D16" s="10" t="s">
        <v>34</v>
      </c>
      <c r="E16" s="53">
        <v>0.8</v>
      </c>
      <c r="F16" s="53">
        <v>1.5</v>
      </c>
      <c r="G16" s="53">
        <v>1.3</v>
      </c>
      <c r="H16" s="53">
        <v>2</v>
      </c>
      <c r="I16" s="53">
        <v>1.8</v>
      </c>
      <c r="J16" s="53">
        <v>3</v>
      </c>
      <c r="K16" s="73">
        <f t="shared" si="0"/>
        <v>0</v>
      </c>
      <c r="L16" s="66">
        <f t="shared" si="1"/>
        <v>0</v>
      </c>
      <c r="M16" s="34"/>
      <c r="N16" s="35"/>
      <c r="O16" s="35"/>
      <c r="P16" s="36"/>
    </row>
    <row r="17" spans="1:16" x14ac:dyDescent="0.25">
      <c r="A17" s="7" t="s">
        <v>16</v>
      </c>
      <c r="B17" s="8" t="s">
        <v>17</v>
      </c>
      <c r="C17" s="69">
        <v>0</v>
      </c>
      <c r="D17" s="10" t="s">
        <v>35</v>
      </c>
      <c r="E17" s="53">
        <v>0.4</v>
      </c>
      <c r="F17" s="53">
        <v>0.75</v>
      </c>
      <c r="G17" s="53">
        <v>0.4</v>
      </c>
      <c r="H17" s="53">
        <v>0.75</v>
      </c>
      <c r="I17" s="53">
        <v>0.5</v>
      </c>
      <c r="J17" s="53">
        <v>1</v>
      </c>
      <c r="K17" s="73">
        <f t="shared" si="0"/>
        <v>0</v>
      </c>
      <c r="L17" s="66">
        <f t="shared" si="1"/>
        <v>0</v>
      </c>
      <c r="M17" s="34"/>
      <c r="N17" s="35"/>
      <c r="O17" s="35"/>
      <c r="P17" s="36"/>
    </row>
    <row r="18" spans="1:16" x14ac:dyDescent="0.25">
      <c r="A18" s="7"/>
      <c r="B18" s="8" t="s">
        <v>18</v>
      </c>
      <c r="C18" s="69">
        <v>0</v>
      </c>
      <c r="D18" s="10" t="s">
        <v>35</v>
      </c>
      <c r="E18" s="53">
        <v>0.5</v>
      </c>
      <c r="F18" s="53">
        <v>1</v>
      </c>
      <c r="G18" s="53">
        <v>0.5</v>
      </c>
      <c r="H18" s="53">
        <v>1</v>
      </c>
      <c r="I18" s="53">
        <v>0.9</v>
      </c>
      <c r="J18" s="53">
        <v>1.3</v>
      </c>
      <c r="K18" s="73">
        <f t="shared" si="0"/>
        <v>0</v>
      </c>
      <c r="L18" s="66">
        <f t="shared" si="1"/>
        <v>0</v>
      </c>
      <c r="M18" s="34"/>
      <c r="N18" s="35"/>
      <c r="O18" s="35"/>
      <c r="P18" s="36"/>
    </row>
    <row r="19" spans="1:16" x14ac:dyDescent="0.25">
      <c r="A19" s="7"/>
      <c r="B19" s="8" t="s">
        <v>19</v>
      </c>
      <c r="C19" s="69">
        <f>0/50</f>
        <v>0</v>
      </c>
      <c r="D19" s="10" t="s">
        <v>34</v>
      </c>
      <c r="E19" s="40">
        <v>0.4</v>
      </c>
      <c r="F19" s="40">
        <v>0.8</v>
      </c>
      <c r="G19" s="40">
        <v>0.4</v>
      </c>
      <c r="H19" s="40">
        <v>0.8</v>
      </c>
      <c r="I19" s="40">
        <v>0.6</v>
      </c>
      <c r="J19" s="40">
        <v>1.2</v>
      </c>
      <c r="K19" s="73">
        <f t="shared" si="0"/>
        <v>0</v>
      </c>
      <c r="L19" s="66">
        <f t="shared" si="1"/>
        <v>0</v>
      </c>
      <c r="M19" s="34"/>
      <c r="N19" s="35"/>
      <c r="O19" s="35"/>
      <c r="P19" s="36"/>
    </row>
    <row r="20" spans="1:16" x14ac:dyDescent="0.25">
      <c r="A20" s="7" t="s">
        <v>20</v>
      </c>
      <c r="B20" s="8" t="s">
        <v>21</v>
      </c>
      <c r="C20" s="69">
        <v>0</v>
      </c>
      <c r="D20" s="10" t="s">
        <v>36</v>
      </c>
      <c r="E20" s="53">
        <v>0.5</v>
      </c>
      <c r="F20" s="53">
        <v>0.7</v>
      </c>
      <c r="G20" s="53">
        <v>0.6</v>
      </c>
      <c r="H20" s="53">
        <v>0.8</v>
      </c>
      <c r="I20" s="53">
        <v>0.6</v>
      </c>
      <c r="J20" s="53">
        <v>0.8</v>
      </c>
      <c r="K20" s="73">
        <f t="shared" si="0"/>
        <v>0</v>
      </c>
      <c r="L20" s="66">
        <f t="shared" si="1"/>
        <v>0</v>
      </c>
      <c r="M20" s="34"/>
      <c r="N20" s="35"/>
      <c r="O20" s="35"/>
      <c r="P20" s="36"/>
    </row>
    <row r="21" spans="1:16" x14ac:dyDescent="0.25">
      <c r="A21" s="7"/>
      <c r="B21" s="8" t="s">
        <v>22</v>
      </c>
      <c r="C21" s="69">
        <v>0</v>
      </c>
      <c r="D21" s="10" t="s">
        <v>37</v>
      </c>
      <c r="E21" s="53">
        <v>0.2</v>
      </c>
      <c r="F21" s="53">
        <v>0.4</v>
      </c>
      <c r="G21" s="53">
        <v>0.2</v>
      </c>
      <c r="H21" s="53">
        <v>0.4</v>
      </c>
      <c r="I21" s="53">
        <v>0.33</v>
      </c>
      <c r="J21" s="53">
        <v>0.5</v>
      </c>
      <c r="K21" s="73">
        <f t="shared" si="0"/>
        <v>0</v>
      </c>
      <c r="L21" s="66">
        <f t="shared" si="1"/>
        <v>0</v>
      </c>
      <c r="M21" s="34"/>
      <c r="N21" s="35"/>
      <c r="O21" s="35"/>
      <c r="P21" s="36"/>
    </row>
    <row r="22" spans="1:16" x14ac:dyDescent="0.25">
      <c r="A22" s="7"/>
      <c r="B22" s="8" t="s">
        <v>23</v>
      </c>
      <c r="C22" s="69">
        <v>0</v>
      </c>
      <c r="D22" s="10" t="s">
        <v>34</v>
      </c>
      <c r="E22" s="53">
        <v>0.5</v>
      </c>
      <c r="F22" s="53">
        <v>1</v>
      </c>
      <c r="G22" s="53">
        <v>0.5</v>
      </c>
      <c r="H22" s="53">
        <v>1</v>
      </c>
      <c r="I22" s="53">
        <v>1</v>
      </c>
      <c r="J22" s="53">
        <v>1.5</v>
      </c>
      <c r="K22" s="73">
        <f t="shared" si="0"/>
        <v>0</v>
      </c>
      <c r="L22" s="66">
        <f t="shared" si="1"/>
        <v>0</v>
      </c>
      <c r="M22" s="34"/>
      <c r="N22" s="35"/>
      <c r="O22" s="35"/>
      <c r="P22" s="36"/>
    </row>
    <row r="23" spans="1:16" x14ac:dyDescent="0.25">
      <c r="A23" s="7"/>
      <c r="B23" s="8" t="s">
        <v>24</v>
      </c>
      <c r="C23" s="69">
        <v>0</v>
      </c>
      <c r="D23" s="10" t="s">
        <v>34</v>
      </c>
      <c r="E23" s="53">
        <v>0</v>
      </c>
      <c r="F23" s="53">
        <v>2</v>
      </c>
      <c r="G23" s="53">
        <v>0</v>
      </c>
      <c r="H23" s="53">
        <v>2</v>
      </c>
      <c r="I23" s="53">
        <v>2</v>
      </c>
      <c r="J23" s="53">
        <v>4</v>
      </c>
      <c r="K23" s="73">
        <f>IF($B$6=$E$6,C23*E23,IF($B$6=$F$6,G23*C23,IF($B$6=$G$6,C23*I23)))</f>
        <v>0</v>
      </c>
      <c r="L23" s="66">
        <f t="shared" si="1"/>
        <v>0</v>
      </c>
      <c r="M23" s="34"/>
      <c r="N23" s="35"/>
      <c r="O23" s="35"/>
      <c r="P23" s="36"/>
    </row>
    <row r="24" spans="1:16" x14ac:dyDescent="0.25">
      <c r="A24" s="7" t="s">
        <v>25</v>
      </c>
      <c r="B24" s="19" t="s">
        <v>43</v>
      </c>
      <c r="C24" s="70">
        <v>0</v>
      </c>
      <c r="D24" s="20" t="s">
        <v>40</v>
      </c>
      <c r="E24" s="21">
        <v>0.4</v>
      </c>
      <c r="F24" s="21">
        <v>0.6</v>
      </c>
      <c r="G24" s="21"/>
      <c r="H24" s="21"/>
      <c r="I24" s="21"/>
      <c r="J24" s="21"/>
      <c r="K24" s="74">
        <f t="shared" si="0"/>
        <v>0</v>
      </c>
      <c r="L24" s="67">
        <f t="shared" si="1"/>
        <v>0</v>
      </c>
      <c r="M24" s="34"/>
      <c r="N24" s="35"/>
      <c r="O24" s="35"/>
      <c r="P24" s="36"/>
    </row>
    <row r="25" spans="1:16" x14ac:dyDescent="0.25">
      <c r="A25" s="7"/>
      <c r="B25" s="19"/>
      <c r="C25" s="70">
        <v>0</v>
      </c>
      <c r="D25" s="20" t="s">
        <v>41</v>
      </c>
      <c r="E25" s="21">
        <v>0.5</v>
      </c>
      <c r="F25" s="21">
        <v>0.7</v>
      </c>
      <c r="G25" s="21"/>
      <c r="H25" s="21"/>
      <c r="I25" s="21"/>
      <c r="J25" s="21"/>
      <c r="K25" s="74">
        <f t="shared" si="0"/>
        <v>0</v>
      </c>
      <c r="L25" s="67">
        <f t="shared" si="1"/>
        <v>0</v>
      </c>
      <c r="M25" s="34"/>
      <c r="N25" s="35"/>
      <c r="O25" s="35"/>
      <c r="P25" s="36"/>
    </row>
    <row r="26" spans="1:16" x14ac:dyDescent="0.25">
      <c r="A26" s="7"/>
      <c r="B26" s="19"/>
      <c r="C26" s="70">
        <v>0</v>
      </c>
      <c r="D26" s="20" t="s">
        <v>42</v>
      </c>
      <c r="E26" s="21">
        <v>0.4</v>
      </c>
      <c r="F26" s="21">
        <v>0.6</v>
      </c>
      <c r="G26" s="21"/>
      <c r="H26" s="21"/>
      <c r="I26" s="21"/>
      <c r="J26" s="21"/>
      <c r="K26" s="74">
        <f t="shared" si="0"/>
        <v>0</v>
      </c>
      <c r="L26" s="67">
        <f t="shared" si="1"/>
        <v>0</v>
      </c>
      <c r="M26" s="34"/>
      <c r="N26" s="35"/>
      <c r="O26" s="35"/>
      <c r="P26" s="36"/>
    </row>
    <row r="27" spans="1:16" x14ac:dyDescent="0.25">
      <c r="A27" s="11"/>
      <c r="B27" s="22"/>
      <c r="C27" s="71">
        <v>2</v>
      </c>
      <c r="D27" s="23" t="s">
        <v>44</v>
      </c>
      <c r="E27" s="24"/>
      <c r="F27" s="24"/>
      <c r="G27" s="24"/>
      <c r="H27" s="24"/>
      <c r="I27" s="24"/>
      <c r="J27" s="24"/>
      <c r="K27" s="43"/>
      <c r="L27" s="58"/>
      <c r="M27" s="34"/>
      <c r="N27" s="35"/>
      <c r="O27" s="35"/>
      <c r="P27" s="36"/>
    </row>
    <row r="28" spans="1:16" x14ac:dyDescent="0.25">
      <c r="A28" s="5" t="s">
        <v>45</v>
      </c>
      <c r="B28" s="25"/>
      <c r="C28" s="52"/>
      <c r="D28" s="26"/>
      <c r="E28" s="27"/>
      <c r="F28" s="27"/>
      <c r="G28" s="27"/>
      <c r="H28" s="27"/>
      <c r="I28" s="27"/>
      <c r="J28" s="27"/>
      <c r="K28" s="55">
        <f>SUM(K11:K27)</f>
        <v>0</v>
      </c>
      <c r="L28" s="63">
        <f>SUM(L11:L27)</f>
        <v>0</v>
      </c>
      <c r="M28" s="78">
        <v>0</v>
      </c>
      <c r="N28" s="37" t="s">
        <v>53</v>
      </c>
      <c r="O28" s="54">
        <f>ROUND(SUM(K28)-4*M29-6*M28,0)</f>
        <v>0</v>
      </c>
      <c r="P28" s="36" t="s">
        <v>55</v>
      </c>
    </row>
    <row r="29" spans="1:16" x14ac:dyDescent="0.25">
      <c r="A29" s="28"/>
      <c r="B29" s="29"/>
      <c r="C29" s="30"/>
      <c r="D29" s="31"/>
      <c r="E29" s="32"/>
      <c r="F29" s="32"/>
      <c r="G29" s="32"/>
      <c r="H29" s="32"/>
      <c r="I29" s="32"/>
      <c r="J29" s="32"/>
      <c r="K29" s="44"/>
      <c r="L29" s="64"/>
      <c r="M29" s="79">
        <v>0</v>
      </c>
      <c r="N29" s="51" t="s">
        <v>54</v>
      </c>
      <c r="O29" s="38"/>
      <c r="P29" s="39"/>
    </row>
    <row r="30" spans="1:16" x14ac:dyDescent="0.25">
      <c r="A30" s="4" t="s">
        <v>38</v>
      </c>
    </row>
    <row r="31" spans="1:16" x14ac:dyDescent="0.25">
      <c r="A31" s="4" t="s">
        <v>39</v>
      </c>
    </row>
  </sheetData>
  <sheetProtection password="ED45" sheet="1" objects="1" scenarios="1"/>
  <mergeCells count="8">
    <mergeCell ref="M8:P8"/>
    <mergeCell ref="A1:P1"/>
    <mergeCell ref="E9:F9"/>
    <mergeCell ref="G9:H9"/>
    <mergeCell ref="I9:J9"/>
    <mergeCell ref="E8:J8"/>
    <mergeCell ref="C8:D8"/>
    <mergeCell ref="K8:L8"/>
  </mergeCells>
  <dataValidations count="1">
    <dataValidation type="list" allowBlank="1" showInputMessage="1" showErrorMessage="1" sqref="B6" xr:uid="{00000000-0002-0000-0100-000000000000}">
      <formula1>$E$6:$G$6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FIETS</vt:lpstr>
      <vt:lpstr>AUTO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Vectris</dc:creator>
  <cp:lastModifiedBy>Katrien Vanhout</cp:lastModifiedBy>
  <dcterms:created xsi:type="dcterms:W3CDTF">2022-02-21T10:42:42Z</dcterms:created>
  <dcterms:modified xsi:type="dcterms:W3CDTF">2023-12-05T08:29:22Z</dcterms:modified>
</cp:coreProperties>
</file>